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Um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inhestern</author>
  </authors>
  <commentList>
    <comment ref="B4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Verbandslasten
zzgl. eigene ansatzfähige Kosten bis maximal zur Höhe der Zuwendung</t>
        </r>
      </text>
    </comment>
    <comment ref="D4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Eingabe Verbandslasten</t>
        </r>
      </text>
    </comment>
    <comment ref="C4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Eingabe Zuwendung</t>
        </r>
      </text>
    </comment>
  </commentList>
</comments>
</file>

<file path=xl/sharedStrings.xml><?xml version="1.0" encoding="utf-8"?>
<sst xmlns="http://schemas.openxmlformats.org/spreadsheetml/2006/main" count="180" uniqueCount="43">
  <si>
    <t>Versiegelungsgrad</t>
  </si>
  <si>
    <t>Waldfläche</t>
  </si>
  <si>
    <t>fläche</t>
  </si>
  <si>
    <t>ha</t>
  </si>
  <si>
    <t>Gesamt-</t>
  </si>
  <si>
    <t>kosten</t>
  </si>
  <si>
    <t>Gebühren-</t>
  </si>
  <si>
    <t>satz</t>
  </si>
  <si>
    <t>Verbandslasten</t>
  </si>
  <si>
    <t>Kosten</t>
  </si>
  <si>
    <t>Zuwendung</t>
  </si>
  <si>
    <t>Umlage</t>
  </si>
  <si>
    <t>Summe</t>
  </si>
  <si>
    <t>(Sp. 2 - Sp. 3)</t>
  </si>
  <si>
    <t>(Sp.  4 : Summe Sp. 9)</t>
  </si>
  <si>
    <t>(Sp. 9 x Sp. 10)</t>
  </si>
  <si>
    <t>(Sp. 11 : Sp. 7)</t>
  </si>
  <si>
    <t>EUR</t>
  </si>
  <si>
    <t>EUR/ha</t>
  </si>
  <si>
    <t>Berechnung aufgestellt:</t>
  </si>
  <si>
    <t>Der Bürgermeister</t>
  </si>
  <si>
    <t>Fachbereich 20 / Finanzen und Controlling</t>
  </si>
  <si>
    <t>I.A.</t>
  </si>
  <si>
    <t>a) Unterhaltungsverband Obere Berkel</t>
  </si>
  <si>
    <t>b) Unterhaltungsverband Mittlere Berkel</t>
  </si>
  <si>
    <t>c) Unterhaltungsverband Untere Berkel</t>
  </si>
  <si>
    <t>d) Unterhaltungsverband Oberer Heubach</t>
  </si>
  <si>
    <t>e) Unterhaltungsverband Oberer Kleuterbach</t>
  </si>
  <si>
    <t>Faktor</t>
  </si>
  <si>
    <t>gewichtete</t>
  </si>
  <si>
    <t>Fläche</t>
  </si>
  <si>
    <t>Kosten je ha</t>
  </si>
  <si>
    <t>gewichteter Fläche</t>
  </si>
  <si>
    <t>gez. Inhestern</t>
  </si>
  <si>
    <t>versiegelt</t>
  </si>
  <si>
    <t>unversiegelt</t>
  </si>
  <si>
    <t>Summe Verbandskosten</t>
  </si>
  <si>
    <t>Summe Zuwendungen</t>
  </si>
  <si>
    <t>umlagefähige Kosten</t>
  </si>
  <si>
    <t>Wasserverbandsgebühren 2003</t>
  </si>
  <si>
    <t>Veranlagungs-</t>
  </si>
  <si>
    <t>(Sp. 7 x Sp. 8)</t>
  </si>
  <si>
    <t>Coesfeld, 07.11.2003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</si>
</sst>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#,##0.00000000"/>
    <numFmt numFmtId="168" formatCode="#,##0.0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7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6" xfId="0" applyNumberFormat="1" applyFont="1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4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168" fontId="1" fillId="0" borderId="24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0" fontId="8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  <xf numFmtId="168" fontId="8" fillId="0" borderId="30" xfId="0" applyNumberFormat="1" applyFont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90" zoomScaleNormal="90" workbookViewId="0" topLeftCell="A1">
      <selection activeCell="B97" sqref="B97"/>
    </sheetView>
  </sheetViews>
  <sheetFormatPr defaultColWidth="11.421875" defaultRowHeight="15" customHeight="1"/>
  <cols>
    <col min="1" max="1" width="20.7109375" style="0" customWidth="1"/>
    <col min="2" max="2" width="14.7109375" style="2" customWidth="1"/>
    <col min="3" max="3" width="14.7109375" style="0" customWidth="1"/>
    <col min="4" max="4" width="14.7109375" style="2" customWidth="1"/>
    <col min="5" max="5" width="22.7109375" style="0" customWidth="1"/>
    <col min="6" max="7" width="14.7109375" style="0" customWidth="1"/>
  </cols>
  <sheetData>
    <row r="1" spans="1:7" ht="30" customHeight="1">
      <c r="A1" s="64" t="s">
        <v>39</v>
      </c>
      <c r="B1" s="64"/>
      <c r="C1" s="64"/>
      <c r="D1" s="64"/>
      <c r="E1" s="64"/>
      <c r="F1" s="64"/>
      <c r="G1" s="64"/>
    </row>
    <row r="3" ht="18" customHeight="1">
      <c r="A3" s="3" t="s">
        <v>23</v>
      </c>
    </row>
    <row r="4" ht="15" customHeight="1" thickBot="1"/>
    <row r="5" spans="1:4" ht="15" customHeight="1">
      <c r="A5" s="4"/>
      <c r="B5" s="21" t="s">
        <v>9</v>
      </c>
      <c r="C5" s="24" t="s">
        <v>10</v>
      </c>
      <c r="D5" s="5" t="s">
        <v>11</v>
      </c>
    </row>
    <row r="6" spans="1:4" ht="15" customHeight="1">
      <c r="A6" s="15"/>
      <c r="B6" s="17" t="s">
        <v>17</v>
      </c>
      <c r="C6" s="18" t="s">
        <v>17</v>
      </c>
      <c r="D6" s="43" t="s">
        <v>17</v>
      </c>
    </row>
    <row r="7" spans="1:4" ht="15" customHeight="1" thickBot="1">
      <c r="A7" s="19">
        <v>1</v>
      </c>
      <c r="B7" s="22">
        <v>2</v>
      </c>
      <c r="C7" s="22">
        <v>3</v>
      </c>
      <c r="D7" s="20">
        <v>4</v>
      </c>
    </row>
    <row r="8" spans="1:4" s="32" customFormat="1" ht="15" customHeight="1">
      <c r="A8" s="30"/>
      <c r="B8" s="31"/>
      <c r="C8" s="31"/>
      <c r="D8" s="27" t="s">
        <v>13</v>
      </c>
    </row>
    <row r="9" spans="1:4" ht="15" customHeight="1" thickBot="1">
      <c r="A9" s="6" t="s">
        <v>8</v>
      </c>
      <c r="B9" s="23">
        <v>7685.85</v>
      </c>
      <c r="C9" s="23"/>
      <c r="D9" s="33">
        <f>B9</f>
        <v>7685.85</v>
      </c>
    </row>
    <row r="10" ht="15" customHeight="1" thickBot="1"/>
    <row r="11" spans="1:7" s="1" customFormat="1" ht="15" customHeight="1">
      <c r="A11" s="9" t="s">
        <v>0</v>
      </c>
      <c r="B11" s="21" t="s">
        <v>40</v>
      </c>
      <c r="C11" s="24" t="s">
        <v>28</v>
      </c>
      <c r="D11" s="21" t="s">
        <v>29</v>
      </c>
      <c r="E11" s="24" t="s">
        <v>31</v>
      </c>
      <c r="F11" s="24" t="s">
        <v>4</v>
      </c>
      <c r="G11" s="10" t="s">
        <v>6</v>
      </c>
    </row>
    <row r="12" spans="1:7" s="1" customFormat="1" ht="15" customHeight="1">
      <c r="A12" s="11"/>
      <c r="B12" s="17" t="s">
        <v>2</v>
      </c>
      <c r="C12" s="18"/>
      <c r="D12" s="17" t="s">
        <v>30</v>
      </c>
      <c r="E12" s="18" t="s">
        <v>32</v>
      </c>
      <c r="F12" s="18" t="s">
        <v>5</v>
      </c>
      <c r="G12" s="12" t="s">
        <v>7</v>
      </c>
    </row>
    <row r="13" spans="1:7" s="1" customFormat="1" ht="15" customHeight="1">
      <c r="A13" s="25"/>
      <c r="B13" s="36" t="s">
        <v>3</v>
      </c>
      <c r="C13" s="41"/>
      <c r="D13" s="36" t="s">
        <v>3</v>
      </c>
      <c r="E13" s="41" t="s">
        <v>17</v>
      </c>
      <c r="F13" s="41" t="s">
        <v>17</v>
      </c>
      <c r="G13" s="26" t="s">
        <v>18</v>
      </c>
    </row>
    <row r="14" spans="1:7" s="8" customFormat="1" ht="15" customHeight="1" thickBot="1">
      <c r="A14" s="13">
        <v>6</v>
      </c>
      <c r="B14" s="37">
        <v>7</v>
      </c>
      <c r="C14" s="37">
        <v>8</v>
      </c>
      <c r="D14" s="37">
        <v>9</v>
      </c>
      <c r="E14" s="37">
        <v>10</v>
      </c>
      <c r="F14" s="37">
        <v>11</v>
      </c>
      <c r="G14" s="14">
        <v>12</v>
      </c>
    </row>
    <row r="15" spans="1:7" s="32" customFormat="1" ht="15" customHeight="1">
      <c r="A15" s="30"/>
      <c r="B15" s="38"/>
      <c r="C15" s="31"/>
      <c r="D15" s="38" t="s">
        <v>41</v>
      </c>
      <c r="E15" s="31" t="s">
        <v>14</v>
      </c>
      <c r="F15" s="31" t="s">
        <v>15</v>
      </c>
      <c r="G15" s="27" t="s">
        <v>16</v>
      </c>
    </row>
    <row r="16" spans="1:7" ht="15" customHeight="1">
      <c r="A16" s="29" t="s">
        <v>34</v>
      </c>
      <c r="B16" s="61">
        <v>47.54</v>
      </c>
      <c r="C16" s="48">
        <v>4</v>
      </c>
      <c r="D16" s="7">
        <f>ROUND(B16*C16,2)</f>
        <v>190.16</v>
      </c>
      <c r="E16" s="44">
        <f>ROUND($D$9/$D$19,8)</f>
        <v>5.54446625</v>
      </c>
      <c r="F16" s="7">
        <f>ROUND(D16*E16,2)</f>
        <v>1054.34</v>
      </c>
      <c r="G16" s="34">
        <f>ROUND(F16/B16,2)</f>
        <v>22.18</v>
      </c>
    </row>
    <row r="17" spans="1:7" ht="15" customHeight="1">
      <c r="A17" s="28" t="s">
        <v>35</v>
      </c>
      <c r="B17" s="62">
        <v>1114.73</v>
      </c>
      <c r="C17" s="49">
        <v>1</v>
      </c>
      <c r="D17" s="39">
        <f>ROUND(B17*C17,2)</f>
        <v>1114.73</v>
      </c>
      <c r="E17" s="45">
        <f>$E$16</f>
        <v>5.54446625</v>
      </c>
      <c r="F17" s="39">
        <f>ROUND(D17*E17,2)</f>
        <v>6180.58</v>
      </c>
      <c r="G17" s="35">
        <f>ROUND(F17/B17,2)</f>
        <v>5.54</v>
      </c>
    </row>
    <row r="18" spans="1:7" ht="15" customHeight="1" thickBot="1">
      <c r="A18" s="16" t="s">
        <v>1</v>
      </c>
      <c r="B18" s="63">
        <v>162.66</v>
      </c>
      <c r="C18" s="50">
        <v>0.5</v>
      </c>
      <c r="D18" s="23">
        <f>ROUND(B18*C18,2)</f>
        <v>81.33</v>
      </c>
      <c r="E18" s="46">
        <f>$E$16</f>
        <v>5.54446625</v>
      </c>
      <c r="F18" s="23">
        <f>ROUND(D18*E18,2)</f>
        <v>450.93</v>
      </c>
      <c r="G18" s="33">
        <f>ROUND(F18/B18,2)</f>
        <v>2.77</v>
      </c>
    </row>
    <row r="19" spans="1:7" s="1" customFormat="1" ht="15" customHeight="1" thickBot="1">
      <c r="A19" s="6" t="s">
        <v>12</v>
      </c>
      <c r="B19" s="40">
        <f>SUM(B16:B18)</f>
        <v>1324.93</v>
      </c>
      <c r="C19" s="42"/>
      <c r="D19" s="40">
        <f>SUM(D16:D18)</f>
        <v>1386.22</v>
      </c>
      <c r="E19" s="42"/>
      <c r="F19" s="40">
        <f>SUM(F16:F18)</f>
        <v>7685.85</v>
      </c>
      <c r="G19" s="33"/>
    </row>
    <row r="21" ht="18" customHeight="1">
      <c r="A21" s="3" t="s">
        <v>24</v>
      </c>
    </row>
    <row r="22" ht="15" customHeight="1" thickBot="1"/>
    <row r="23" spans="1:4" ht="15" customHeight="1">
      <c r="A23" s="4"/>
      <c r="B23" s="21" t="s">
        <v>9</v>
      </c>
      <c r="C23" s="24" t="s">
        <v>10</v>
      </c>
      <c r="D23" s="5" t="s">
        <v>11</v>
      </c>
    </row>
    <row r="24" spans="1:4" ht="15" customHeight="1">
      <c r="A24" s="15"/>
      <c r="B24" s="17" t="s">
        <v>17</v>
      </c>
      <c r="C24" s="18" t="s">
        <v>17</v>
      </c>
      <c r="D24" s="43" t="s">
        <v>17</v>
      </c>
    </row>
    <row r="25" spans="1:4" ht="15" customHeight="1" thickBot="1">
      <c r="A25" s="19">
        <v>1</v>
      </c>
      <c r="B25" s="22">
        <v>2</v>
      </c>
      <c r="C25" s="22">
        <v>3</v>
      </c>
      <c r="D25" s="20">
        <v>4</v>
      </c>
    </row>
    <row r="26" spans="1:4" s="32" customFormat="1" ht="15" customHeight="1">
      <c r="A26" s="30"/>
      <c r="B26" s="31"/>
      <c r="C26" s="31"/>
      <c r="D26" s="27" t="s">
        <v>13</v>
      </c>
    </row>
    <row r="27" spans="1:4" ht="15" customHeight="1" thickBot="1">
      <c r="A27" s="6" t="s">
        <v>8</v>
      </c>
      <c r="B27" s="23">
        <v>8613.69</v>
      </c>
      <c r="C27" s="23"/>
      <c r="D27" s="33">
        <f>B27</f>
        <v>8613.69</v>
      </c>
    </row>
    <row r="28" ht="15" customHeight="1" thickBot="1"/>
    <row r="29" spans="1:7" s="1" customFormat="1" ht="15" customHeight="1">
      <c r="A29" s="9" t="s">
        <v>0</v>
      </c>
      <c r="B29" s="21" t="s">
        <v>40</v>
      </c>
      <c r="C29" s="24" t="s">
        <v>28</v>
      </c>
      <c r="D29" s="21" t="s">
        <v>29</v>
      </c>
      <c r="E29" s="24" t="s">
        <v>31</v>
      </c>
      <c r="F29" s="24" t="s">
        <v>4</v>
      </c>
      <c r="G29" s="10" t="s">
        <v>6</v>
      </c>
    </row>
    <row r="30" spans="1:7" s="1" customFormat="1" ht="15" customHeight="1">
      <c r="A30" s="11"/>
      <c r="B30" s="17" t="s">
        <v>2</v>
      </c>
      <c r="C30" s="18"/>
      <c r="D30" s="17" t="s">
        <v>30</v>
      </c>
      <c r="E30" s="18" t="s">
        <v>32</v>
      </c>
      <c r="F30" s="18" t="s">
        <v>5</v>
      </c>
      <c r="G30" s="12" t="s">
        <v>7</v>
      </c>
    </row>
    <row r="31" spans="1:7" s="1" customFormat="1" ht="15" customHeight="1">
      <c r="A31" s="25"/>
      <c r="B31" s="36" t="s">
        <v>3</v>
      </c>
      <c r="C31" s="41"/>
      <c r="D31" s="36" t="s">
        <v>3</v>
      </c>
      <c r="E31" s="41" t="s">
        <v>17</v>
      </c>
      <c r="F31" s="41" t="s">
        <v>17</v>
      </c>
      <c r="G31" s="26" t="s">
        <v>18</v>
      </c>
    </row>
    <row r="32" spans="1:7" s="8" customFormat="1" ht="15" customHeight="1" thickBot="1">
      <c r="A32" s="13">
        <v>6</v>
      </c>
      <c r="B32" s="37">
        <v>7</v>
      </c>
      <c r="C32" s="37">
        <v>8</v>
      </c>
      <c r="D32" s="37">
        <v>9</v>
      </c>
      <c r="E32" s="37">
        <v>10</v>
      </c>
      <c r="F32" s="37">
        <v>11</v>
      </c>
      <c r="G32" s="14">
        <v>12</v>
      </c>
    </row>
    <row r="33" spans="1:7" s="32" customFormat="1" ht="15" customHeight="1">
      <c r="A33" s="30"/>
      <c r="B33" s="38"/>
      <c r="C33" s="31"/>
      <c r="D33" s="38" t="s">
        <v>41</v>
      </c>
      <c r="E33" s="31" t="s">
        <v>14</v>
      </c>
      <c r="F33" s="31" t="s">
        <v>15</v>
      </c>
      <c r="G33" s="27" t="s">
        <v>16</v>
      </c>
    </row>
    <row r="34" spans="1:7" ht="15" customHeight="1">
      <c r="A34" s="29" t="s">
        <v>34</v>
      </c>
      <c r="B34" s="61">
        <v>30.99</v>
      </c>
      <c r="C34" s="48">
        <f>$C$16</f>
        <v>4</v>
      </c>
      <c r="D34" s="7">
        <f>ROUND(B34*C34,2)</f>
        <v>123.96</v>
      </c>
      <c r="E34" s="44">
        <f>ROUND($D$27/$D$37,8)</f>
        <v>6.45970228</v>
      </c>
      <c r="F34" s="7">
        <f>ROUND(D34*E34,2)</f>
        <v>800.74</v>
      </c>
      <c r="G34" s="34">
        <f>ROUND(F34/B34,2)</f>
        <v>25.84</v>
      </c>
    </row>
    <row r="35" spans="1:7" ht="15" customHeight="1">
      <c r="A35" s="28" t="s">
        <v>35</v>
      </c>
      <c r="B35" s="62">
        <v>1128.81</v>
      </c>
      <c r="C35" s="49">
        <f>$C$17</f>
        <v>1</v>
      </c>
      <c r="D35" s="39">
        <f>ROUND(B35*C35,2)</f>
        <v>1128.81</v>
      </c>
      <c r="E35" s="45">
        <f>$E$34</f>
        <v>6.45970228</v>
      </c>
      <c r="F35" s="39">
        <f>ROUND(D35*E35,2)</f>
        <v>7291.78</v>
      </c>
      <c r="G35" s="35">
        <f>ROUND(F35/B35,2)</f>
        <v>6.46</v>
      </c>
    </row>
    <row r="36" spans="1:7" ht="15" customHeight="1" thickBot="1">
      <c r="A36" s="16" t="s">
        <v>1</v>
      </c>
      <c r="B36" s="63">
        <v>161.36</v>
      </c>
      <c r="C36" s="50">
        <f>$C$18</f>
        <v>0.5</v>
      </c>
      <c r="D36" s="23">
        <f>ROUND(B36*C36,2)</f>
        <v>80.68</v>
      </c>
      <c r="E36" s="46">
        <f>$E$34</f>
        <v>6.45970228</v>
      </c>
      <c r="F36" s="23">
        <f>ROUND(D36*E36,2)</f>
        <v>521.17</v>
      </c>
      <c r="G36" s="33">
        <f>ROUND(F36/B36,2)</f>
        <v>3.23</v>
      </c>
    </row>
    <row r="37" spans="1:7" s="1" customFormat="1" ht="15" customHeight="1" thickBot="1">
      <c r="A37" s="6" t="s">
        <v>12</v>
      </c>
      <c r="B37" s="40">
        <f>SUM(B34:B36)</f>
        <v>1321.1599999999999</v>
      </c>
      <c r="C37" s="42"/>
      <c r="D37" s="40">
        <f>SUM(D34:D36)</f>
        <v>1333.45</v>
      </c>
      <c r="E37" s="42"/>
      <c r="F37" s="40">
        <f>SUM(F34:F36)</f>
        <v>8613.689999999999</v>
      </c>
      <c r="G37" s="33"/>
    </row>
    <row r="38" ht="18" customHeight="1">
      <c r="A38" s="3" t="s">
        <v>25</v>
      </c>
    </row>
    <row r="39" ht="15" customHeight="1" thickBot="1">
      <c r="A39" s="3"/>
    </row>
    <row r="40" spans="1:4" ht="15" customHeight="1">
      <c r="A40" s="4"/>
      <c r="B40" s="21" t="s">
        <v>9</v>
      </c>
      <c r="C40" s="24" t="s">
        <v>10</v>
      </c>
      <c r="D40" s="5" t="s">
        <v>11</v>
      </c>
    </row>
    <row r="41" spans="1:4" ht="15" customHeight="1">
      <c r="A41" s="15"/>
      <c r="B41" s="17" t="s">
        <v>17</v>
      </c>
      <c r="C41" s="18" t="s">
        <v>17</v>
      </c>
      <c r="D41" s="43" t="s">
        <v>17</v>
      </c>
    </row>
    <row r="42" spans="1:4" ht="15" customHeight="1" thickBot="1">
      <c r="A42" s="19">
        <v>1</v>
      </c>
      <c r="B42" s="22">
        <v>2</v>
      </c>
      <c r="C42" s="22">
        <v>3</v>
      </c>
      <c r="D42" s="20">
        <v>4</v>
      </c>
    </row>
    <row r="43" spans="1:4" s="32" customFormat="1" ht="15" customHeight="1">
      <c r="A43" s="30"/>
      <c r="B43" s="31"/>
      <c r="C43" s="31"/>
      <c r="D43" s="27" t="s">
        <v>13</v>
      </c>
    </row>
    <row r="44" spans="1:4" ht="15" customHeight="1" thickBot="1">
      <c r="A44" s="6" t="s">
        <v>8</v>
      </c>
      <c r="B44" s="23">
        <f>D44+C44</f>
        <v>55869.86</v>
      </c>
      <c r="C44" s="23">
        <v>5518.33</v>
      </c>
      <c r="D44" s="33">
        <v>50351.53</v>
      </c>
    </row>
    <row r="45" ht="15" customHeight="1" thickBot="1"/>
    <row r="46" spans="1:7" s="1" customFormat="1" ht="15" customHeight="1">
      <c r="A46" s="9" t="s">
        <v>0</v>
      </c>
      <c r="B46" s="21" t="s">
        <v>40</v>
      </c>
      <c r="C46" s="24" t="s">
        <v>28</v>
      </c>
      <c r="D46" s="21" t="s">
        <v>29</v>
      </c>
      <c r="E46" s="24" t="s">
        <v>31</v>
      </c>
      <c r="F46" s="24" t="s">
        <v>4</v>
      </c>
      <c r="G46" s="10" t="s">
        <v>6</v>
      </c>
    </row>
    <row r="47" spans="1:7" s="1" customFormat="1" ht="15" customHeight="1">
      <c r="A47" s="11"/>
      <c r="B47" s="17" t="s">
        <v>2</v>
      </c>
      <c r="C47" s="18"/>
      <c r="D47" s="17" t="s">
        <v>30</v>
      </c>
      <c r="E47" s="18" t="s">
        <v>32</v>
      </c>
      <c r="F47" s="18" t="s">
        <v>5</v>
      </c>
      <c r="G47" s="12" t="s">
        <v>7</v>
      </c>
    </row>
    <row r="48" spans="1:7" s="1" customFormat="1" ht="15" customHeight="1">
      <c r="A48" s="25"/>
      <c r="B48" s="36" t="s">
        <v>3</v>
      </c>
      <c r="C48" s="41"/>
      <c r="D48" s="36" t="s">
        <v>3</v>
      </c>
      <c r="E48" s="41" t="s">
        <v>17</v>
      </c>
      <c r="F48" s="41" t="s">
        <v>17</v>
      </c>
      <c r="G48" s="26" t="s">
        <v>18</v>
      </c>
    </row>
    <row r="49" spans="1:7" s="8" customFormat="1" ht="15" customHeight="1" thickBot="1">
      <c r="A49" s="13">
        <v>6</v>
      </c>
      <c r="B49" s="37">
        <v>7</v>
      </c>
      <c r="C49" s="37">
        <v>8</v>
      </c>
      <c r="D49" s="37">
        <v>9</v>
      </c>
      <c r="E49" s="37">
        <v>10</v>
      </c>
      <c r="F49" s="37">
        <v>11</v>
      </c>
      <c r="G49" s="14">
        <v>12</v>
      </c>
    </row>
    <row r="50" spans="1:7" s="32" customFormat="1" ht="15" customHeight="1">
      <c r="A50" s="30"/>
      <c r="B50" s="38"/>
      <c r="C50" s="31"/>
      <c r="D50" s="38" t="s">
        <v>41</v>
      </c>
      <c r="E50" s="31" t="s">
        <v>14</v>
      </c>
      <c r="F50" s="31" t="s">
        <v>15</v>
      </c>
      <c r="G50" s="27" t="s">
        <v>16</v>
      </c>
    </row>
    <row r="51" spans="1:7" ht="15" customHeight="1">
      <c r="A51" s="29" t="s">
        <v>34</v>
      </c>
      <c r="B51" s="61">
        <v>329.04</v>
      </c>
      <c r="C51" s="48">
        <f>$C$16</f>
        <v>4</v>
      </c>
      <c r="D51" s="7">
        <f>ROUND(B51*C51,2)</f>
        <v>1316.16</v>
      </c>
      <c r="E51" s="44">
        <f>ROUND($D$44/$D$54,8)</f>
        <v>12.06166233</v>
      </c>
      <c r="F51" s="7">
        <f>ROUND(D51*E51,2)</f>
        <v>15875.08</v>
      </c>
      <c r="G51" s="34">
        <f>ROUND(F51/B51,2)</f>
        <v>48.25</v>
      </c>
    </row>
    <row r="52" spans="1:7" ht="15" customHeight="1">
      <c r="A52" s="28" t="s">
        <v>35</v>
      </c>
      <c r="B52" s="62">
        <v>2622.38</v>
      </c>
      <c r="C52" s="49">
        <f>$C$17</f>
        <v>1</v>
      </c>
      <c r="D52" s="39">
        <f>ROUND(B52*C52,2)</f>
        <v>2622.38</v>
      </c>
      <c r="E52" s="45">
        <f>$E$51</f>
        <v>12.06166233</v>
      </c>
      <c r="F52" s="39">
        <f>ROUND(D52*E52,2)</f>
        <v>31630.26</v>
      </c>
      <c r="G52" s="35">
        <f>ROUND(F52/B52,2)</f>
        <v>12.06</v>
      </c>
    </row>
    <row r="53" spans="1:7" ht="15" customHeight="1" thickBot="1">
      <c r="A53" s="16" t="s">
        <v>1</v>
      </c>
      <c r="B53" s="63">
        <v>471.94</v>
      </c>
      <c r="C53" s="50">
        <f>$C$18</f>
        <v>0.5</v>
      </c>
      <c r="D53" s="23">
        <f>ROUND(B53*C53,2)</f>
        <v>235.97</v>
      </c>
      <c r="E53" s="46">
        <f>$E$51</f>
        <v>12.06166233</v>
      </c>
      <c r="F53" s="23">
        <f>ROUND(D53*E53,2)</f>
        <v>2846.19</v>
      </c>
      <c r="G53" s="33">
        <f>ROUND(F53/B53,2)</f>
        <v>6.03</v>
      </c>
    </row>
    <row r="54" spans="1:7" s="1" customFormat="1" ht="15" customHeight="1" thickBot="1">
      <c r="A54" s="6" t="s">
        <v>12</v>
      </c>
      <c r="B54" s="40">
        <f>SUM(B51:B53)</f>
        <v>3423.36</v>
      </c>
      <c r="C54" s="42"/>
      <c r="D54" s="40">
        <f>SUM(D51:D53)</f>
        <v>4174.51</v>
      </c>
      <c r="E54" s="42"/>
      <c r="F54" s="40">
        <f>SUM(F51:F53)</f>
        <v>50351.53</v>
      </c>
      <c r="G54" s="33"/>
    </row>
    <row r="56" ht="18" customHeight="1">
      <c r="A56" s="3" t="s">
        <v>26</v>
      </c>
    </row>
    <row r="57" ht="15" customHeight="1" thickBot="1"/>
    <row r="58" spans="1:4" ht="15" customHeight="1">
      <c r="A58" s="4"/>
      <c r="B58" s="21" t="s">
        <v>9</v>
      </c>
      <c r="C58" s="24" t="s">
        <v>10</v>
      </c>
      <c r="D58" s="5" t="s">
        <v>11</v>
      </c>
    </row>
    <row r="59" spans="1:4" ht="15" customHeight="1">
      <c r="A59" s="15"/>
      <c r="B59" s="17" t="s">
        <v>17</v>
      </c>
      <c r="C59" s="18" t="s">
        <v>17</v>
      </c>
      <c r="D59" s="43" t="s">
        <v>17</v>
      </c>
    </row>
    <row r="60" spans="1:4" ht="15" customHeight="1" thickBot="1">
      <c r="A60" s="19">
        <v>1</v>
      </c>
      <c r="B60" s="22">
        <v>2</v>
      </c>
      <c r="C60" s="22">
        <v>3</v>
      </c>
      <c r="D60" s="20">
        <v>4</v>
      </c>
    </row>
    <row r="61" spans="1:4" s="32" customFormat="1" ht="15" customHeight="1">
      <c r="A61" s="30"/>
      <c r="B61" s="31"/>
      <c r="C61" s="31"/>
      <c r="D61" s="27" t="s">
        <v>13</v>
      </c>
    </row>
    <row r="62" spans="1:4" ht="15" customHeight="1" thickBot="1">
      <c r="A62" s="6" t="s">
        <v>8</v>
      </c>
      <c r="B62" s="23">
        <v>88848</v>
      </c>
      <c r="C62" s="23"/>
      <c r="D62" s="33">
        <f>B62</f>
        <v>88848</v>
      </c>
    </row>
    <row r="63" ht="15" customHeight="1" thickBot="1"/>
    <row r="64" spans="1:7" s="1" customFormat="1" ht="15" customHeight="1">
      <c r="A64" s="9" t="s">
        <v>0</v>
      </c>
      <c r="B64" s="21" t="s">
        <v>40</v>
      </c>
      <c r="C64" s="24" t="s">
        <v>28</v>
      </c>
      <c r="D64" s="21" t="s">
        <v>29</v>
      </c>
      <c r="E64" s="24" t="s">
        <v>31</v>
      </c>
      <c r="F64" s="24" t="s">
        <v>4</v>
      </c>
      <c r="G64" s="10" t="s">
        <v>6</v>
      </c>
    </row>
    <row r="65" spans="1:7" s="1" customFormat="1" ht="15" customHeight="1">
      <c r="A65" s="11"/>
      <c r="B65" s="17" t="s">
        <v>2</v>
      </c>
      <c r="C65" s="18"/>
      <c r="D65" s="17" t="s">
        <v>30</v>
      </c>
      <c r="E65" s="18" t="s">
        <v>32</v>
      </c>
      <c r="F65" s="18" t="s">
        <v>5</v>
      </c>
      <c r="G65" s="12" t="s">
        <v>7</v>
      </c>
    </row>
    <row r="66" spans="1:7" s="1" customFormat="1" ht="15" customHeight="1">
      <c r="A66" s="25"/>
      <c r="B66" s="36" t="s">
        <v>3</v>
      </c>
      <c r="C66" s="41"/>
      <c r="D66" s="36" t="s">
        <v>3</v>
      </c>
      <c r="E66" s="41" t="s">
        <v>17</v>
      </c>
      <c r="F66" s="41" t="s">
        <v>17</v>
      </c>
      <c r="G66" s="26" t="s">
        <v>18</v>
      </c>
    </row>
    <row r="67" spans="1:7" s="8" customFormat="1" ht="15" customHeight="1" thickBot="1">
      <c r="A67" s="13">
        <v>6</v>
      </c>
      <c r="B67" s="37">
        <v>7</v>
      </c>
      <c r="C67" s="37">
        <v>8</v>
      </c>
      <c r="D67" s="37">
        <v>9</v>
      </c>
      <c r="E67" s="37">
        <v>10</v>
      </c>
      <c r="F67" s="37">
        <v>11</v>
      </c>
      <c r="G67" s="14">
        <v>12</v>
      </c>
    </row>
    <row r="68" spans="1:7" s="32" customFormat="1" ht="15" customHeight="1">
      <c r="A68" s="30"/>
      <c r="B68" s="38"/>
      <c r="C68" s="31"/>
      <c r="D68" s="38" t="s">
        <v>41</v>
      </c>
      <c r="E68" s="31" t="s">
        <v>14</v>
      </c>
      <c r="F68" s="31" t="s">
        <v>15</v>
      </c>
      <c r="G68" s="27" t="s">
        <v>16</v>
      </c>
    </row>
    <row r="69" spans="1:7" ht="15" customHeight="1">
      <c r="A69" s="29" t="s">
        <v>34</v>
      </c>
      <c r="B69" s="61">
        <v>195.08</v>
      </c>
      <c r="C69" s="48">
        <f>$C$16</f>
        <v>4</v>
      </c>
      <c r="D69" s="7">
        <f>ROUND(B69*C69,2)</f>
        <v>780.32</v>
      </c>
      <c r="E69" s="44">
        <f>ROUND($D$62/$D$72,8)</f>
        <v>12.30053578</v>
      </c>
      <c r="F69" s="7">
        <f>ROUND(D69*E69,2)</f>
        <v>9598.35</v>
      </c>
      <c r="G69" s="34">
        <f>ROUND(F69/B69,2)</f>
        <v>49.2</v>
      </c>
    </row>
    <row r="70" spans="1:7" ht="15" customHeight="1">
      <c r="A70" s="28" t="s">
        <v>35</v>
      </c>
      <c r="B70" s="62">
        <v>5799.12</v>
      </c>
      <c r="C70" s="49">
        <f>$C$17</f>
        <v>1</v>
      </c>
      <c r="D70" s="39">
        <f>ROUND(B70*C70,2)</f>
        <v>5799.12</v>
      </c>
      <c r="E70" s="45">
        <f>$E$69</f>
        <v>12.30053578</v>
      </c>
      <c r="F70" s="39">
        <f>ROUND(D70*E70,2)</f>
        <v>71332.28</v>
      </c>
      <c r="G70" s="35">
        <f>ROUND(F70/B70,2)</f>
        <v>12.3</v>
      </c>
    </row>
    <row r="71" spans="1:7" ht="15" customHeight="1" thickBot="1">
      <c r="A71" s="16" t="s">
        <v>1</v>
      </c>
      <c r="B71" s="63">
        <v>1287.31</v>
      </c>
      <c r="C71" s="50">
        <f>$C$18</f>
        <v>0.5</v>
      </c>
      <c r="D71" s="23">
        <f>ROUND(B71*C71,2)</f>
        <v>643.66</v>
      </c>
      <c r="E71" s="46">
        <f>$E$69</f>
        <v>12.30053578</v>
      </c>
      <c r="F71" s="23">
        <f>ROUNDUP(D71*E71,2)</f>
        <v>7917.37</v>
      </c>
      <c r="G71" s="33">
        <f>ROUND(F71/B71,2)</f>
        <v>6.15</v>
      </c>
    </row>
    <row r="72" spans="1:7" s="1" customFormat="1" ht="15" customHeight="1" thickBot="1">
      <c r="A72" s="6" t="s">
        <v>12</v>
      </c>
      <c r="B72" s="40">
        <f>SUM(B69:B71)</f>
        <v>7281.51</v>
      </c>
      <c r="C72" s="42"/>
      <c r="D72" s="40">
        <f>SUM(D69:D71)</f>
        <v>7223.099999999999</v>
      </c>
      <c r="E72" s="42"/>
      <c r="F72" s="40">
        <f>SUM(F69:F71)</f>
        <v>88848</v>
      </c>
      <c r="G72" s="33"/>
    </row>
    <row r="73" ht="18" customHeight="1">
      <c r="A73" s="3" t="s">
        <v>27</v>
      </c>
    </row>
    <row r="74" ht="15" customHeight="1" thickBot="1"/>
    <row r="75" spans="1:4" ht="15" customHeight="1">
      <c r="A75" s="4"/>
      <c r="B75" s="21" t="s">
        <v>9</v>
      </c>
      <c r="C75" s="24" t="s">
        <v>10</v>
      </c>
      <c r="D75" s="5" t="s">
        <v>11</v>
      </c>
    </row>
    <row r="76" spans="1:4" ht="15" customHeight="1">
      <c r="A76" s="15"/>
      <c r="B76" s="17" t="s">
        <v>17</v>
      </c>
      <c r="C76" s="18" t="s">
        <v>17</v>
      </c>
      <c r="D76" s="43" t="s">
        <v>17</v>
      </c>
    </row>
    <row r="77" spans="1:4" ht="15" customHeight="1" thickBot="1">
      <c r="A77" s="19">
        <v>1</v>
      </c>
      <c r="B77" s="22">
        <v>2</v>
      </c>
      <c r="C77" s="22">
        <v>3</v>
      </c>
      <c r="D77" s="20">
        <v>4</v>
      </c>
    </row>
    <row r="78" spans="1:4" s="32" customFormat="1" ht="15" customHeight="1">
      <c r="A78" s="30"/>
      <c r="B78" s="31"/>
      <c r="C78" s="31"/>
      <c r="D78" s="27" t="s">
        <v>13</v>
      </c>
    </row>
    <row r="79" spans="1:4" ht="15" customHeight="1" thickBot="1">
      <c r="A79" s="6" t="s">
        <v>8</v>
      </c>
      <c r="B79" s="23">
        <v>8158.55</v>
      </c>
      <c r="C79" s="23"/>
      <c r="D79" s="33">
        <f>B79</f>
        <v>8158.55</v>
      </c>
    </row>
    <row r="80" ht="15" customHeight="1" thickBot="1"/>
    <row r="81" spans="1:7" s="1" customFormat="1" ht="15" customHeight="1">
      <c r="A81" s="9" t="s">
        <v>0</v>
      </c>
      <c r="B81" s="21" t="s">
        <v>40</v>
      </c>
      <c r="C81" s="24" t="s">
        <v>28</v>
      </c>
      <c r="D81" s="21" t="s">
        <v>29</v>
      </c>
      <c r="E81" s="24" t="s">
        <v>31</v>
      </c>
      <c r="F81" s="24" t="s">
        <v>4</v>
      </c>
      <c r="G81" s="10" t="s">
        <v>6</v>
      </c>
    </row>
    <row r="82" spans="1:7" s="1" customFormat="1" ht="15" customHeight="1">
      <c r="A82" s="11"/>
      <c r="B82" s="17" t="s">
        <v>2</v>
      </c>
      <c r="C82" s="18"/>
      <c r="D82" s="17" t="s">
        <v>30</v>
      </c>
      <c r="E82" s="18" t="s">
        <v>32</v>
      </c>
      <c r="F82" s="18" t="s">
        <v>5</v>
      </c>
      <c r="G82" s="12" t="s">
        <v>7</v>
      </c>
    </row>
    <row r="83" spans="1:7" s="1" customFormat="1" ht="15" customHeight="1">
      <c r="A83" s="25"/>
      <c r="B83" s="36" t="s">
        <v>3</v>
      </c>
      <c r="C83" s="41"/>
      <c r="D83" s="36" t="s">
        <v>3</v>
      </c>
      <c r="E83" s="41" t="s">
        <v>17</v>
      </c>
      <c r="F83" s="41" t="s">
        <v>17</v>
      </c>
      <c r="G83" s="26" t="s">
        <v>18</v>
      </c>
    </row>
    <row r="84" spans="1:7" s="8" customFormat="1" ht="15" customHeight="1" thickBot="1">
      <c r="A84" s="13">
        <v>6</v>
      </c>
      <c r="B84" s="37">
        <v>7</v>
      </c>
      <c r="C84" s="37">
        <v>8</v>
      </c>
      <c r="D84" s="37">
        <v>9</v>
      </c>
      <c r="E84" s="37">
        <v>10</v>
      </c>
      <c r="F84" s="37">
        <v>11</v>
      </c>
      <c r="G84" s="14">
        <v>12</v>
      </c>
    </row>
    <row r="85" spans="1:7" s="32" customFormat="1" ht="15" customHeight="1">
      <c r="A85" s="30"/>
      <c r="B85" s="38"/>
      <c r="C85" s="31"/>
      <c r="D85" s="38" t="s">
        <v>41</v>
      </c>
      <c r="E85" s="31" t="s">
        <v>14</v>
      </c>
      <c r="F85" s="31" t="s">
        <v>15</v>
      </c>
      <c r="G85" s="27" t="s">
        <v>16</v>
      </c>
    </row>
    <row r="86" spans="1:7" ht="15" customHeight="1">
      <c r="A86" s="29" t="s">
        <v>34</v>
      </c>
      <c r="B86" s="61">
        <v>11.12</v>
      </c>
      <c r="C86" s="48">
        <f>$C$16</f>
        <v>4</v>
      </c>
      <c r="D86" s="7">
        <f>ROUND(B86*C86,2)</f>
        <v>44.48</v>
      </c>
      <c r="E86" s="44">
        <f>ROUND($D$79/$D$89,8)</f>
        <v>12.27015686</v>
      </c>
      <c r="F86" s="7">
        <f>ROUND(D86*E86,2)</f>
        <v>545.78</v>
      </c>
      <c r="G86" s="34">
        <f>ROUND(F86/B86,2)</f>
        <v>49.08</v>
      </c>
    </row>
    <row r="87" spans="1:7" ht="15" customHeight="1">
      <c r="A87" s="28" t="s">
        <v>35</v>
      </c>
      <c r="B87" s="62">
        <v>542.5</v>
      </c>
      <c r="C87" s="49">
        <f>$C$17</f>
        <v>1</v>
      </c>
      <c r="D87" s="39">
        <f>ROUND(B87*C87,2)</f>
        <v>542.5</v>
      </c>
      <c r="E87" s="45">
        <f>$E$86</f>
        <v>12.27015686</v>
      </c>
      <c r="F87" s="39">
        <f>ROUND(D87*E87,2)</f>
        <v>6656.56</v>
      </c>
      <c r="G87" s="35">
        <f>ROUND(F87/B87,2)</f>
        <v>12.27</v>
      </c>
    </row>
    <row r="88" spans="1:7" ht="15" customHeight="1" thickBot="1">
      <c r="A88" s="16" t="s">
        <v>1</v>
      </c>
      <c r="B88" s="63">
        <v>155.86</v>
      </c>
      <c r="C88" s="50">
        <f>$C$18</f>
        <v>0.5</v>
      </c>
      <c r="D88" s="23">
        <f>ROUND(B88*C88,2)</f>
        <v>77.93</v>
      </c>
      <c r="E88" s="46">
        <f>$E$86</f>
        <v>12.27015686</v>
      </c>
      <c r="F88" s="23">
        <f>ROUND(D88*E88,2)</f>
        <v>956.21</v>
      </c>
      <c r="G88" s="33">
        <f>ROUND(F88/B88,2)</f>
        <v>6.14</v>
      </c>
    </row>
    <row r="89" spans="1:7" s="1" customFormat="1" ht="15" customHeight="1" thickBot="1">
      <c r="A89" s="6" t="s">
        <v>12</v>
      </c>
      <c r="B89" s="40">
        <f>SUM(B86:B88)</f>
        <v>709.48</v>
      </c>
      <c r="C89" s="42"/>
      <c r="D89" s="40">
        <f>SUM(D86:D88)</f>
        <v>664.9100000000001</v>
      </c>
      <c r="E89" s="42"/>
      <c r="F89" s="40">
        <f>SUM(F86:F88)</f>
        <v>8158.55</v>
      </c>
      <c r="G89" s="33"/>
    </row>
    <row r="92" spans="1:3" ht="18" customHeight="1">
      <c r="A92" s="52" t="s">
        <v>36</v>
      </c>
      <c r="B92" s="53"/>
      <c r="C92" s="54">
        <f>SUM(B9,B27,B44,B62,B79)</f>
        <v>169175.94999999998</v>
      </c>
    </row>
    <row r="93" spans="1:3" ht="18" customHeight="1" thickBot="1">
      <c r="A93" s="56" t="s">
        <v>37</v>
      </c>
      <c r="B93" s="57"/>
      <c r="C93" s="55">
        <f>SUM(C44)</f>
        <v>5518.33</v>
      </c>
    </row>
    <row r="94" spans="1:3" ht="18" customHeight="1" thickTop="1">
      <c r="A94" s="58" t="s">
        <v>38</v>
      </c>
      <c r="B94" s="59"/>
      <c r="C94" s="60">
        <f>C92-C93</f>
        <v>163657.62</v>
      </c>
    </row>
    <row r="97" ht="15" customHeight="1">
      <c r="A97" s="47" t="s">
        <v>19</v>
      </c>
    </row>
    <row r="98" ht="15" customHeight="1">
      <c r="A98" s="51" t="s">
        <v>42</v>
      </c>
    </row>
    <row r="99" ht="15" customHeight="1">
      <c r="A99" s="47" t="s">
        <v>20</v>
      </c>
    </row>
    <row r="100" ht="15" customHeight="1">
      <c r="A100" s="47" t="s">
        <v>21</v>
      </c>
    </row>
    <row r="101" ht="15" customHeight="1">
      <c r="A101" s="47" t="s">
        <v>22</v>
      </c>
    </row>
    <row r="103" ht="15" customHeight="1">
      <c r="A103" t="s">
        <v>33</v>
      </c>
    </row>
  </sheetData>
  <mergeCells count="1">
    <mergeCell ref="A1:G1"/>
  </mergeCells>
  <printOptions horizontalCentered="1"/>
  <pageMargins left="0.984251968503937" right="0.3937007874015748" top="0.984251968503937" bottom="0.5905511811023623" header="0.5905511811023623" footer="0.31496062992125984"/>
  <pageSetup horizontalDpi="300" verticalDpi="300" orientation="landscape" paperSize="9" scale="86" r:id="rId3"/>
  <headerFooter alignWithMargins="0">
    <oddHeader>&amp;LStadt Coesfeld
Fachbereich 20 / Finanzen und Controlling&amp;R&amp;"Arial,Fett"&amp;11Anlage B&amp;"Arial,Standard"&amp;10
Seite &amp;P/&amp;N
</oddHeader>
    <oddFooter>&amp;R&amp;8Datei: &amp;F
Register: &amp;A</oddFooter>
  </headerFooter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inhestern</dc:creator>
  <cp:keywords/>
  <dc:description/>
  <cp:lastModifiedBy>Jörg Inhestern</cp:lastModifiedBy>
  <cp:lastPrinted>2003-11-27T07:47:03Z</cp:lastPrinted>
  <dcterms:created xsi:type="dcterms:W3CDTF">2002-04-09T05:33:29Z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